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85" windowWidth="25320" windowHeight="11580" tabRatio="794"/>
  </bookViews>
  <sheets>
    <sheet name="Приложение" sheetId="8" r:id="rId1"/>
  </sheets>
  <calcPr calcId="144525"/>
</workbook>
</file>

<file path=xl/calcChain.xml><?xml version="1.0" encoding="utf-8"?>
<calcChain xmlns="http://schemas.openxmlformats.org/spreadsheetml/2006/main">
  <c r="J11" i="8" l="1"/>
  <c r="J12" i="8"/>
  <c r="J13" i="8"/>
  <c r="J14" i="8"/>
  <c r="J15" i="8"/>
  <c r="J16" i="8"/>
  <c r="J17" i="8"/>
  <c r="J18" i="8"/>
  <c r="K18" i="8" s="1"/>
  <c r="J19" i="8"/>
  <c r="K11" i="8" l="1"/>
  <c r="G12" i="8" l="1"/>
  <c r="G13" i="8"/>
  <c r="G14" i="8"/>
  <c r="G15" i="8"/>
  <c r="G16" i="8"/>
  <c r="G17" i="8"/>
  <c r="G18" i="8"/>
  <c r="G19" i="8"/>
  <c r="G11" i="8"/>
  <c r="K12" i="8" l="1"/>
  <c r="K13" i="8"/>
  <c r="K14" i="8"/>
  <c r="K15" i="8"/>
  <c r="K16" i="8"/>
  <c r="K17" i="8"/>
  <c r="H12" i="8"/>
  <c r="H13" i="8"/>
  <c r="H14" i="8"/>
  <c r="H15" i="8"/>
  <c r="H16" i="8"/>
  <c r="H17" i="8"/>
  <c r="H18" i="8"/>
  <c r="H19" i="8"/>
  <c r="H11" i="8"/>
</calcChain>
</file>

<file path=xl/sharedStrings.xml><?xml version="1.0" encoding="utf-8"?>
<sst xmlns="http://schemas.openxmlformats.org/spreadsheetml/2006/main" count="34" uniqueCount="34">
  <si>
    <t>№ п/п</t>
  </si>
  <si>
    <t>1.</t>
  </si>
  <si>
    <t>ОГБУЗ "Областная больница"</t>
  </si>
  <si>
    <t>2.</t>
  </si>
  <si>
    <t>ОГБУЗ "Детская областная больница"</t>
  </si>
  <si>
    <t>3.</t>
  </si>
  <si>
    <t>Наименование медицинской организации</t>
  </si>
  <si>
    <t>ОГБУЗ "Николаевская РБ"</t>
  </si>
  <si>
    <t>ОГБУЗ "Смидовичская РБ"</t>
  </si>
  <si>
    <t>4.</t>
  </si>
  <si>
    <t>5.</t>
  </si>
  <si>
    <t>6.</t>
  </si>
  <si>
    <t>7.</t>
  </si>
  <si>
    <t>8.</t>
  </si>
  <si>
    <t>9.</t>
  </si>
  <si>
    <t>ОГБУЗ "Облученская РБ"</t>
  </si>
  <si>
    <t>ОГБУЗ "Теплоозерская ЦРБ"</t>
  </si>
  <si>
    <t>ОГБУЗ "Ленинская ЦРБ"</t>
  </si>
  <si>
    <t>ОГБУЗ "Октябрьская ЦРБ"</t>
  </si>
  <si>
    <t>ОГБУЗ "Валдгеймская ЦРБ"</t>
  </si>
  <si>
    <t xml:space="preserve">к Тарифному соглашению в системе ОМС ЕАО на 2021 год </t>
  </si>
  <si>
    <t xml:space="preserve">Средний подушевой норматив финансирования в амбулаторных условиях                                                 </t>
  </si>
  <si>
    <r>
      <t>Коэффициент приведения в амбулаторных условиях (КП</t>
    </r>
    <r>
      <rPr>
        <vertAlign val="subscript"/>
        <sz val="11"/>
        <color theme="1"/>
        <rFont val="Times New Roman"/>
        <family val="1"/>
        <charset val="204"/>
      </rPr>
      <t>амб</t>
    </r>
    <r>
      <rPr>
        <sz val="11"/>
        <color theme="1"/>
        <rFont val="Times New Roman"/>
        <family val="1"/>
        <charset val="204"/>
      </rPr>
      <t>)</t>
    </r>
  </si>
  <si>
    <r>
      <t>Базовый подушевой норматив финансирования амбулаторной медицинской помощи                                                           (без учета стоимости услуг) на 1 застрахованное лицо в год  (Пн</t>
    </r>
    <r>
      <rPr>
        <vertAlign val="subscript"/>
        <sz val="11"/>
        <color theme="1"/>
        <rFont val="Times New Roman"/>
        <family val="1"/>
        <charset val="204"/>
      </rPr>
      <t>баз</t>
    </r>
    <r>
      <rPr>
        <sz val="11"/>
        <color theme="1"/>
        <rFont val="Times New Roman"/>
        <family val="1"/>
        <charset val="204"/>
      </rPr>
      <t>)</t>
    </r>
  </si>
  <si>
    <r>
      <t>Фактический дифференцирован-ный подушевой норматив финансирования амбулаторной медицинской помощи  (ФДПн</t>
    </r>
    <r>
      <rPr>
        <i/>
        <vertAlign val="subscript"/>
        <sz val="11"/>
        <color theme="1"/>
        <rFont val="Times New Roman"/>
        <family val="1"/>
        <charset val="204"/>
      </rPr>
      <t>k</t>
    </r>
    <r>
      <rPr>
        <sz val="11"/>
        <color theme="1"/>
        <rFont val="Times New Roman"/>
        <family val="1"/>
        <charset val="204"/>
      </rPr>
      <t>) на 1 застрахованное лицо на год, руб.</t>
    </r>
  </si>
  <si>
    <r>
      <t>Фактический дифференцирован-ный подушевой норматив финансирования амбулаторной медицинской помощи  (ФДПн</t>
    </r>
    <r>
      <rPr>
        <i/>
        <vertAlign val="subscript"/>
        <sz val="11"/>
        <color theme="1"/>
        <rFont val="Times New Roman"/>
        <family val="1"/>
        <charset val="204"/>
      </rPr>
      <t>k</t>
    </r>
    <r>
      <rPr>
        <i/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мес.) на 1 застрахованное лицо на месяц, руб.</t>
    </r>
  </si>
  <si>
    <r>
      <t>Фактический дифференцирован-ный подушевой норматив финансирования амбулаторной медицинской помощи  (ФДПн</t>
    </r>
    <r>
      <rPr>
        <i/>
        <vertAlign val="subscript"/>
        <sz val="11"/>
        <color theme="1"/>
        <rFont val="Times New Roman"/>
        <family val="1"/>
        <charset val="204"/>
      </rPr>
      <t>k</t>
    </r>
    <r>
      <rPr>
        <sz val="11"/>
        <color theme="1"/>
        <rFont val="Times New Roman"/>
        <family val="1"/>
        <charset val="204"/>
      </rPr>
      <t>) на 1 застрахованное лицо на год без стимулирующих выплат,</t>
    </r>
    <r>
      <rPr>
        <b/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ФДПн</t>
    </r>
    <r>
      <rPr>
        <i/>
        <vertAlign val="subscript"/>
        <sz val="11"/>
        <color theme="1"/>
        <rFont val="Times New Roman"/>
        <family val="1"/>
        <charset val="204"/>
      </rPr>
      <t>k</t>
    </r>
    <r>
      <rPr>
        <i/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* 0,97, руб.</t>
    </r>
  </si>
  <si>
    <r>
      <t>Фактический дифференцирован-ный подушевой норматив финансирования амбулаторной медицинской помощи  (ФДПн</t>
    </r>
    <r>
      <rPr>
        <i/>
        <vertAlign val="subscript"/>
        <sz val="11"/>
        <color theme="1"/>
        <rFont val="Times New Roman"/>
        <family val="1"/>
        <charset val="204"/>
      </rPr>
      <t>k</t>
    </r>
    <r>
      <rPr>
        <sz val="11"/>
        <color theme="1"/>
        <rFont val="Times New Roman"/>
        <family val="1"/>
        <charset val="204"/>
      </rPr>
      <t>) на 1 застрахованное лицо на год в части стимулирующих выплат,</t>
    </r>
    <r>
      <rPr>
        <b/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ФДПн</t>
    </r>
    <r>
      <rPr>
        <i/>
        <vertAlign val="subscript"/>
        <sz val="11"/>
        <color theme="1"/>
        <rFont val="Times New Roman"/>
        <family val="1"/>
        <charset val="204"/>
      </rPr>
      <t>k</t>
    </r>
    <r>
      <rPr>
        <sz val="11"/>
        <color theme="1"/>
        <rFont val="Times New Roman"/>
        <family val="1"/>
        <charset val="204"/>
      </rPr>
      <t xml:space="preserve"> * 0,03, руб.</t>
    </r>
  </si>
  <si>
    <r>
      <t>Фактический дифференцирован-ный подушевой норматив финансирования амбулаторной медицинской помощи  (ФДПн</t>
    </r>
    <r>
      <rPr>
        <i/>
        <vertAlign val="subscript"/>
        <sz val="11"/>
        <color theme="1"/>
        <rFont val="Times New Roman"/>
        <family val="1"/>
        <charset val="204"/>
      </rPr>
      <t>k</t>
    </r>
    <r>
      <rPr>
        <sz val="11"/>
        <color theme="1"/>
        <rFont val="Times New Roman"/>
        <family val="1"/>
        <charset val="204"/>
      </rPr>
      <t xml:space="preserve"> мес.) на 1 застрахованное лицо на месяц без стимулирующих выплат, ФДПн</t>
    </r>
    <r>
      <rPr>
        <i/>
        <vertAlign val="subscript"/>
        <sz val="11"/>
        <color theme="1"/>
        <rFont val="Times New Roman"/>
        <family val="1"/>
        <charset val="204"/>
      </rPr>
      <t>k</t>
    </r>
    <r>
      <rPr>
        <sz val="11"/>
        <color theme="1"/>
        <rFont val="Times New Roman"/>
        <family val="1"/>
        <charset val="204"/>
      </rPr>
      <t xml:space="preserve"> * 0,97, руб.</t>
    </r>
  </si>
  <si>
    <r>
      <t>Фактический дифференцирован-ный подушевой норматив финансирования амбулаторной медицинской помощи  (ФДПн</t>
    </r>
    <r>
      <rPr>
        <i/>
        <vertAlign val="subscript"/>
        <sz val="11"/>
        <color theme="1"/>
        <rFont val="Times New Roman"/>
        <family val="1"/>
        <charset val="204"/>
      </rPr>
      <t>k</t>
    </r>
    <r>
      <rPr>
        <i/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мес.) на 1 застрахованное лицо на месяц в части стимулирующих выплат, ФДПн</t>
    </r>
    <r>
      <rPr>
        <i/>
        <vertAlign val="subscript"/>
        <sz val="11"/>
        <color theme="1"/>
        <rFont val="Times New Roman"/>
        <family val="1"/>
        <charset val="204"/>
      </rPr>
      <t xml:space="preserve">k </t>
    </r>
    <r>
      <rPr>
        <sz val="11"/>
        <color theme="1"/>
        <rFont val="Times New Roman"/>
        <family val="1"/>
        <charset val="204"/>
      </rPr>
      <t>* 0,03, руб.</t>
    </r>
  </si>
  <si>
    <t>от "20" января 2021 года</t>
  </si>
  <si>
    <t>Подушевой норматив финансирования амбулаторно-поликлинической помощи на 2021 год (с 01.05.2021)</t>
  </si>
  <si>
    <t>Приложение № 9</t>
  </si>
  <si>
    <t>(в редакции Дополнительного соглашения № 4 от 24.05.2021)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</si>
</sst>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00"/>
    <numFmt numFmtId="166" formatCode="0.0000"/>
    <numFmt numFmtId="167" formatCode="#,##0.0000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vertAlign val="sub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rgb="FF0099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3" fillId="0" borderId="0"/>
  </cellStyleXfs>
  <cellXfs count="26">
    <xf numFmtId="0" fontId="0" fillId="0" borderId="0" xfId="0"/>
    <xf numFmtId="0" fontId="5" fillId="0" borderId="0" xfId="0" applyFont="1"/>
    <xf numFmtId="0" fontId="8" fillId="0" borderId="1" xfId="3" applyFont="1" applyFill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1" applyFont="1" applyAlignment="1">
      <alignment horizontal="right"/>
    </xf>
    <xf numFmtId="0" fontId="8" fillId="0" borderId="1" xfId="3" applyFont="1" applyFill="1" applyBorder="1" applyAlignment="1">
      <alignment vertical="center" wrapText="1"/>
    </xf>
    <xf numFmtId="0" fontId="9" fillId="0" borderId="0" xfId="0" applyFont="1"/>
    <xf numFmtId="0" fontId="8" fillId="0" borderId="1" xfId="0" applyFont="1" applyBorder="1" applyAlignment="1">
      <alignment horizontal="center" vertical="center" wrapText="1"/>
    </xf>
    <xf numFmtId="0" fontId="6" fillId="0" borderId="0" xfId="1" applyFont="1" applyAlignment="1">
      <alignment horizontal="right"/>
    </xf>
    <xf numFmtId="165" fontId="5" fillId="0" borderId="0" xfId="0" applyNumberFormat="1" applyFont="1"/>
    <xf numFmtId="166" fontId="5" fillId="0" borderId="0" xfId="0" applyNumberFormat="1" applyFont="1"/>
    <xf numFmtId="165" fontId="8" fillId="0" borderId="1" xfId="0" applyNumberFormat="1" applyFont="1" applyBorder="1" applyAlignment="1">
      <alignment horizontal="center" vertical="center" wrapText="1"/>
    </xf>
    <xf numFmtId="0" fontId="6" fillId="0" borderId="0" xfId="1" applyFont="1" applyAlignment="1">
      <alignment horizontal="right"/>
    </xf>
    <xf numFmtId="165" fontId="8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0" fontId="6" fillId="0" borderId="0" xfId="1" applyFont="1" applyAlignment="1">
      <alignment horizontal="right"/>
    </xf>
    <xf numFmtId="167" fontId="8" fillId="0" borderId="2" xfId="0" applyNumberFormat="1" applyFont="1" applyBorder="1" applyAlignment="1">
      <alignment horizontal="center" vertical="center" wrapText="1"/>
    </xf>
    <xf numFmtId="167" fontId="8" fillId="0" borderId="3" xfId="0" applyNumberFormat="1" applyFont="1" applyBorder="1" applyAlignment="1">
      <alignment horizontal="center" vertical="center" wrapText="1"/>
    </xf>
    <xf numFmtId="167" fontId="8" fillId="0" borderId="4" xfId="0" applyNumberFormat="1" applyFont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center" vertical="center" wrapText="1"/>
    </xf>
    <xf numFmtId="0" fontId="8" fillId="0" borderId="4" xfId="3" applyFont="1" applyFill="1" applyBorder="1" applyAlignment="1">
      <alignment horizontal="center" vertical="center" wrapText="1"/>
    </xf>
    <xf numFmtId="0" fontId="14" fillId="0" borderId="0" xfId="5" applyFont="1" applyAlignment="1">
      <alignment horizontal="right"/>
    </xf>
    <xf numFmtId="0" fontId="14" fillId="0" borderId="0" xfId="5" applyFont="1" applyAlignment="1"/>
  </cellXfs>
  <cellStyles count="6">
    <cellStyle name="Обычный" xfId="0" builtinId="0"/>
    <cellStyle name="Обычный 2" xfId="1"/>
    <cellStyle name="Обычный 3" xfId="3"/>
    <cellStyle name="Обычный 4" xfId="2"/>
    <cellStyle name="Обычный 5" xfId="5"/>
    <cellStyle name="Финансовый 3" xfId="4"/>
  </cellStyles>
  <dxfs count="0"/>
  <tableStyles count="0" defaultTableStyle="TableStyleMedium2" defaultPivotStyle="PivotStyleLight16"/>
  <colors>
    <mruColors>
      <color rgb="FF04CC0E"/>
      <color rgb="FF64FC6B"/>
      <color rgb="FF91F993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428625</xdr:colOff>
      <xdr:row>8</xdr:row>
      <xdr:rowOff>2381249</xdr:rowOff>
    </xdr:from>
    <xdr:ext cx="752475" cy="133351"/>
    <xdr:sp macro="" textlink="">
      <xdr:nvSpPr>
        <xdr:cNvPr id="3" name="TextBox 2"/>
        <xdr:cNvSpPr txBox="1"/>
      </xdr:nvSpPr>
      <xdr:spPr>
        <a:xfrm>
          <a:off x="4181475" y="3619499"/>
          <a:ext cx="752475" cy="1333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314324</xdr:colOff>
      <xdr:row>8</xdr:row>
      <xdr:rowOff>1857375</xdr:rowOff>
    </xdr:from>
    <xdr:ext cx="619126" cy="27622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/>
            <xdr:cNvSpPr txBox="1"/>
          </xdr:nvSpPr>
          <xdr:spPr>
            <a:xfrm>
              <a:off x="3867149" y="3095625"/>
              <a:ext cx="619126" cy="2762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100" i="1">
                            <a:latin typeface="Cambria Math"/>
                          </a:rPr>
                        </m:ctrlPr>
                      </m:sSubSupPr>
                      <m:e>
                        <m:r>
                          <a:rPr lang="ru-RU" sz="1100" b="0" i="1">
                            <a:latin typeface="Cambria Math"/>
                          </a:rPr>
                          <m:t>(ФО</m:t>
                        </m:r>
                      </m:e>
                      <m:sub>
                        <m:r>
                          <a:rPr lang="ru-RU" sz="1100" b="0" i="1">
                            <a:latin typeface="Cambria Math"/>
                          </a:rPr>
                          <m:t>ср</m:t>
                        </m:r>
                      </m:sub>
                      <m:sup>
                        <m:r>
                          <a:rPr lang="ru-RU" sz="1100" b="0" i="1">
                            <a:latin typeface="Cambria Math"/>
                          </a:rPr>
                          <m:t>АМБ</m:t>
                        </m:r>
                      </m:sup>
                    </m:sSubSup>
                    <m:r>
                      <a:rPr lang="ru-RU" sz="1100" b="0" i="1">
                        <a:latin typeface="Cambria Math"/>
                      </a:rPr>
                      <m:t>)</m:t>
                    </m:r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3867149" y="3095625"/>
              <a:ext cx="619126" cy="2762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noAutofit/>
            </a:bodyPr>
            <a:lstStyle/>
            <a:p>
              <a:pPr/>
              <a:r>
                <a:rPr lang="ru-RU" sz="1100" i="0">
                  <a:latin typeface="Cambria Math"/>
                </a:rPr>
                <a:t>〖</a:t>
              </a:r>
              <a:r>
                <a:rPr lang="ru-RU" sz="1100" b="0" i="0">
                  <a:latin typeface="Cambria Math"/>
                </a:rPr>
                <a:t>(ФО〗_ср^АМБ)</a:t>
              </a:r>
              <a:endParaRPr lang="ru-RU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34"/>
  <sheetViews>
    <sheetView tabSelected="1" zoomScaleNormal="100" workbookViewId="0">
      <selection activeCell="N9" sqref="N9"/>
    </sheetView>
  </sheetViews>
  <sheetFormatPr defaultRowHeight="15.75" x14ac:dyDescent="0.25"/>
  <cols>
    <col min="1" max="1" width="5.140625" style="1" customWidth="1"/>
    <col min="2" max="2" width="48.140625" style="1" customWidth="1"/>
    <col min="3" max="3" width="19.85546875" style="1" customWidth="1"/>
    <col min="4" max="4" width="17.140625" style="1" customWidth="1"/>
    <col min="5" max="5" width="20.42578125" style="1" customWidth="1"/>
    <col min="6" max="6" width="17.85546875" style="1" customWidth="1"/>
    <col min="7" max="7" width="19.42578125" style="1" customWidth="1"/>
    <col min="8" max="8" width="19.28515625" style="1" customWidth="1"/>
    <col min="9" max="9" width="16.85546875" style="1" customWidth="1"/>
    <col min="10" max="10" width="17" style="1" customWidth="1"/>
    <col min="11" max="11" width="18.85546875" style="1" customWidth="1"/>
    <col min="12" max="16384" width="9.140625" style="1"/>
  </cols>
  <sheetData>
    <row r="1" spans="1:13" x14ac:dyDescent="0.25">
      <c r="J1" s="7"/>
      <c r="K1" s="5" t="s">
        <v>32</v>
      </c>
    </row>
    <row r="2" spans="1:13" x14ac:dyDescent="0.25">
      <c r="J2" s="7"/>
      <c r="K2" s="5" t="s">
        <v>20</v>
      </c>
    </row>
    <row r="3" spans="1:13" x14ac:dyDescent="0.25">
      <c r="J3" s="17" t="s">
        <v>30</v>
      </c>
      <c r="K3" s="17"/>
    </row>
    <row r="4" spans="1:13" x14ac:dyDescent="0.25">
      <c r="J4" s="13"/>
      <c r="K4" s="13"/>
    </row>
    <row r="5" spans="1:13" x14ac:dyDescent="0.25">
      <c r="H5" s="24" t="s">
        <v>33</v>
      </c>
      <c r="I5" s="24"/>
      <c r="J5" s="24"/>
      <c r="K5" s="24"/>
      <c r="L5" s="25"/>
      <c r="M5" s="25"/>
    </row>
    <row r="6" spans="1:13" x14ac:dyDescent="0.25">
      <c r="J6" s="9"/>
      <c r="K6" s="9"/>
    </row>
    <row r="7" spans="1:13" ht="18.75" customHeight="1" x14ac:dyDescent="0.25">
      <c r="A7" s="15" t="s">
        <v>31</v>
      </c>
      <c r="B7" s="15"/>
      <c r="C7" s="15"/>
      <c r="D7" s="15"/>
      <c r="E7" s="15"/>
      <c r="F7" s="15"/>
      <c r="G7" s="15"/>
      <c r="H7" s="15"/>
      <c r="I7" s="15"/>
      <c r="J7" s="15"/>
      <c r="K7" s="15"/>
    </row>
    <row r="9" spans="1:13" ht="228" x14ac:dyDescent="0.25">
      <c r="A9" s="3" t="s">
        <v>0</v>
      </c>
      <c r="B9" s="3" t="s">
        <v>6</v>
      </c>
      <c r="C9" s="3" t="s">
        <v>21</v>
      </c>
      <c r="D9" s="3" t="s">
        <v>22</v>
      </c>
      <c r="E9" s="3" t="s">
        <v>23</v>
      </c>
      <c r="F9" s="3" t="s">
        <v>24</v>
      </c>
      <c r="G9" s="3" t="s">
        <v>26</v>
      </c>
      <c r="H9" s="3" t="s">
        <v>27</v>
      </c>
      <c r="I9" s="3" t="s">
        <v>25</v>
      </c>
      <c r="J9" s="3" t="s">
        <v>28</v>
      </c>
      <c r="K9" s="3" t="s">
        <v>29</v>
      </c>
    </row>
    <row r="10" spans="1:13" x14ac:dyDescent="0.25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4">
        <v>9</v>
      </c>
      <c r="J10" s="4">
        <v>10</v>
      </c>
      <c r="K10" s="4">
        <v>11</v>
      </c>
    </row>
    <row r="11" spans="1:13" ht="18" customHeight="1" x14ac:dyDescent="0.3">
      <c r="A11" s="8" t="s">
        <v>1</v>
      </c>
      <c r="B11" s="2" t="s">
        <v>2</v>
      </c>
      <c r="C11" s="21">
        <v>6729.2708000000002</v>
      </c>
      <c r="D11" s="18">
        <v>0.40105000000000002</v>
      </c>
      <c r="E11" s="16">
        <v>2698.7530000000002</v>
      </c>
      <c r="F11" s="12">
        <v>2640.9151999999999</v>
      </c>
      <c r="G11" s="12">
        <f>ROUND(F11*0.97,4)</f>
        <v>2561.6876999999999</v>
      </c>
      <c r="H11" s="12">
        <f>F11-G11</f>
        <v>79.227499999999964</v>
      </c>
      <c r="I11" s="12">
        <v>220.0763</v>
      </c>
      <c r="J11" s="12">
        <f>ROUND(I11*0.97,4)</f>
        <v>213.47399999999999</v>
      </c>
      <c r="K11" s="14">
        <f>I11-J11</f>
        <v>6.6023000000000138</v>
      </c>
      <c r="M11" s="11"/>
    </row>
    <row r="12" spans="1:13" ht="18.75" x14ac:dyDescent="0.25">
      <c r="A12" s="8" t="s">
        <v>3</v>
      </c>
      <c r="B12" s="6" t="s">
        <v>4</v>
      </c>
      <c r="C12" s="22"/>
      <c r="D12" s="19"/>
      <c r="E12" s="16"/>
      <c r="F12" s="12">
        <v>7651.2502999999997</v>
      </c>
      <c r="G12" s="12">
        <f t="shared" ref="G12:G19" si="0">ROUND(F12*0.97,4)</f>
        <v>7421.7128000000002</v>
      </c>
      <c r="H12" s="12">
        <f t="shared" ref="H12:H19" si="1">F12-G12</f>
        <v>229.53749999999945</v>
      </c>
      <c r="I12" s="12">
        <v>637.60419999999999</v>
      </c>
      <c r="J12" s="12">
        <f t="shared" ref="J12:J19" si="2">ROUND(I12*0.97,4)</f>
        <v>618.47609999999997</v>
      </c>
      <c r="K12" s="14">
        <f t="shared" ref="K12:K17" si="3">I12-J12</f>
        <v>19.128100000000018</v>
      </c>
      <c r="M12" s="11"/>
    </row>
    <row r="13" spans="1:13" ht="18.75" x14ac:dyDescent="0.25">
      <c r="A13" s="8" t="s">
        <v>5</v>
      </c>
      <c r="B13" s="6" t="s">
        <v>7</v>
      </c>
      <c r="C13" s="22"/>
      <c r="D13" s="19"/>
      <c r="E13" s="16"/>
      <c r="F13" s="12">
        <v>3656.1309999999999</v>
      </c>
      <c r="G13" s="12">
        <f t="shared" si="0"/>
        <v>3546.4470999999999</v>
      </c>
      <c r="H13" s="12">
        <f t="shared" si="1"/>
        <v>109.68389999999999</v>
      </c>
      <c r="I13" s="12">
        <v>304.67759999999998</v>
      </c>
      <c r="J13" s="12">
        <f t="shared" si="2"/>
        <v>295.53730000000002</v>
      </c>
      <c r="K13" s="14">
        <f t="shared" si="3"/>
        <v>9.1402999999999679</v>
      </c>
      <c r="M13" s="11"/>
    </row>
    <row r="14" spans="1:13" ht="18.75" x14ac:dyDescent="0.3">
      <c r="A14" s="8" t="s">
        <v>9</v>
      </c>
      <c r="B14" s="2" t="s">
        <v>8</v>
      </c>
      <c r="C14" s="22"/>
      <c r="D14" s="19"/>
      <c r="E14" s="16"/>
      <c r="F14" s="12">
        <v>5003.3415999999997</v>
      </c>
      <c r="G14" s="12">
        <f t="shared" si="0"/>
        <v>4853.2413999999999</v>
      </c>
      <c r="H14" s="12">
        <f t="shared" si="1"/>
        <v>150.10019999999986</v>
      </c>
      <c r="I14" s="12">
        <v>416.94510000000002</v>
      </c>
      <c r="J14" s="12">
        <f t="shared" si="2"/>
        <v>404.43669999999997</v>
      </c>
      <c r="K14" s="14">
        <f t="shared" si="3"/>
        <v>12.508400000000051</v>
      </c>
      <c r="M14" s="11"/>
    </row>
    <row r="15" spans="1:13" ht="18.75" x14ac:dyDescent="0.3">
      <c r="A15" s="8" t="s">
        <v>10</v>
      </c>
      <c r="B15" s="2" t="s">
        <v>15</v>
      </c>
      <c r="C15" s="22"/>
      <c r="D15" s="19"/>
      <c r="E15" s="16"/>
      <c r="F15" s="12">
        <v>7596.2887000000001</v>
      </c>
      <c r="G15" s="12">
        <f t="shared" si="0"/>
        <v>7368.4</v>
      </c>
      <c r="H15" s="12">
        <f t="shared" si="1"/>
        <v>227.88870000000043</v>
      </c>
      <c r="I15" s="12">
        <v>633.02409999999998</v>
      </c>
      <c r="J15" s="12">
        <f t="shared" si="2"/>
        <v>614.03340000000003</v>
      </c>
      <c r="K15" s="14">
        <f t="shared" si="3"/>
        <v>18.990699999999947</v>
      </c>
      <c r="M15" s="11"/>
    </row>
    <row r="16" spans="1:13" ht="18.75" x14ac:dyDescent="0.3">
      <c r="A16" s="8" t="s">
        <v>11</v>
      </c>
      <c r="B16" s="2" t="s">
        <v>16</v>
      </c>
      <c r="C16" s="22"/>
      <c r="D16" s="19"/>
      <c r="E16" s="16"/>
      <c r="F16" s="12">
        <v>3731.4211</v>
      </c>
      <c r="G16" s="12">
        <f t="shared" si="0"/>
        <v>3619.4785000000002</v>
      </c>
      <c r="H16" s="12">
        <f t="shared" si="1"/>
        <v>111.94259999999986</v>
      </c>
      <c r="I16" s="12">
        <v>310.95179999999999</v>
      </c>
      <c r="J16" s="12">
        <f t="shared" si="2"/>
        <v>301.6232</v>
      </c>
      <c r="K16" s="14">
        <f t="shared" si="3"/>
        <v>9.3285999999999945</v>
      </c>
      <c r="M16" s="11"/>
    </row>
    <row r="17" spans="1:13" ht="18.75" x14ac:dyDescent="0.3">
      <c r="A17" s="8" t="s">
        <v>12</v>
      </c>
      <c r="B17" s="2" t="s">
        <v>17</v>
      </c>
      <c r="C17" s="22"/>
      <c r="D17" s="19"/>
      <c r="E17" s="16"/>
      <c r="F17" s="12">
        <v>3467.4470000000001</v>
      </c>
      <c r="G17" s="12">
        <f t="shared" si="0"/>
        <v>3363.4236000000001</v>
      </c>
      <c r="H17" s="12">
        <f t="shared" si="1"/>
        <v>104.02340000000004</v>
      </c>
      <c r="I17" s="12">
        <v>288.95389999999998</v>
      </c>
      <c r="J17" s="12">
        <f t="shared" si="2"/>
        <v>280.28530000000001</v>
      </c>
      <c r="K17" s="14">
        <f t="shared" si="3"/>
        <v>8.6685999999999694</v>
      </c>
      <c r="M17" s="11"/>
    </row>
    <row r="18" spans="1:13" ht="18.75" x14ac:dyDescent="0.3">
      <c r="A18" s="8" t="s">
        <v>13</v>
      </c>
      <c r="B18" s="2" t="s">
        <v>18</v>
      </c>
      <c r="C18" s="22"/>
      <c r="D18" s="19"/>
      <c r="E18" s="16"/>
      <c r="F18" s="12">
        <v>3615.8157000000001</v>
      </c>
      <c r="G18" s="12">
        <f t="shared" si="0"/>
        <v>3507.3411999999998</v>
      </c>
      <c r="H18" s="12">
        <f t="shared" si="1"/>
        <v>108.47450000000026</v>
      </c>
      <c r="I18" s="12">
        <v>301.31799999999998</v>
      </c>
      <c r="J18" s="12">
        <f t="shared" si="2"/>
        <v>292.27850000000001</v>
      </c>
      <c r="K18" s="14">
        <f>I18-J18</f>
        <v>9.0394999999999754</v>
      </c>
      <c r="M18" s="11"/>
    </row>
    <row r="19" spans="1:13" ht="18.75" x14ac:dyDescent="0.3">
      <c r="A19" s="8" t="s">
        <v>14</v>
      </c>
      <c r="B19" s="2" t="s">
        <v>19</v>
      </c>
      <c r="C19" s="23"/>
      <c r="D19" s="20"/>
      <c r="E19" s="16"/>
      <c r="F19" s="12">
        <v>3683.2321000000002</v>
      </c>
      <c r="G19" s="12">
        <f t="shared" si="0"/>
        <v>3572.7350999999999</v>
      </c>
      <c r="H19" s="12">
        <f t="shared" si="1"/>
        <v>110.4970000000003</v>
      </c>
      <c r="I19" s="12">
        <v>306.93599999999998</v>
      </c>
      <c r="J19" s="12">
        <f t="shared" si="2"/>
        <v>297.72789999999998</v>
      </c>
      <c r="K19" s="14">
        <v>9.2081</v>
      </c>
      <c r="M19" s="11"/>
    </row>
    <row r="22" spans="1:13" x14ac:dyDescent="0.25">
      <c r="I22" s="10"/>
    </row>
    <row r="23" spans="1:13" x14ac:dyDescent="0.25">
      <c r="F23" s="10"/>
      <c r="I23" s="10"/>
    </row>
    <row r="24" spans="1:13" x14ac:dyDescent="0.25">
      <c r="F24" s="10"/>
      <c r="I24" s="10"/>
      <c r="J24" s="10"/>
    </row>
    <row r="25" spans="1:13" x14ac:dyDescent="0.25">
      <c r="C25"/>
      <c r="F25" s="10"/>
      <c r="I25" s="10"/>
      <c r="J25" s="10"/>
    </row>
    <row r="26" spans="1:13" x14ac:dyDescent="0.25">
      <c r="F26" s="10"/>
      <c r="I26" s="10"/>
      <c r="J26" s="10"/>
    </row>
    <row r="27" spans="1:13" x14ac:dyDescent="0.25">
      <c r="F27" s="10"/>
      <c r="I27" s="10"/>
      <c r="J27" s="10"/>
    </row>
    <row r="28" spans="1:13" x14ac:dyDescent="0.25">
      <c r="F28" s="10"/>
      <c r="I28" s="10"/>
      <c r="J28" s="10"/>
    </row>
    <row r="29" spans="1:13" x14ac:dyDescent="0.25">
      <c r="F29" s="10"/>
      <c r="I29" s="10"/>
      <c r="J29" s="10"/>
    </row>
    <row r="30" spans="1:13" x14ac:dyDescent="0.25">
      <c r="F30" s="10"/>
      <c r="I30" s="10"/>
      <c r="J30" s="10"/>
    </row>
    <row r="31" spans="1:13" x14ac:dyDescent="0.25">
      <c r="F31" s="10"/>
      <c r="I31" s="10"/>
      <c r="J31" s="10"/>
    </row>
    <row r="32" spans="1:13" x14ac:dyDescent="0.25">
      <c r="F32" s="10"/>
      <c r="I32" s="10"/>
      <c r="J32" s="10"/>
    </row>
    <row r="33" spans="6:6" x14ac:dyDescent="0.25">
      <c r="F33" s="10"/>
    </row>
    <row r="34" spans="6:6" x14ac:dyDescent="0.25">
      <c r="F34" s="10"/>
    </row>
  </sheetData>
  <mergeCells count="6">
    <mergeCell ref="A7:K7"/>
    <mergeCell ref="E11:E19"/>
    <mergeCell ref="J3:K3"/>
    <mergeCell ref="D11:D19"/>
    <mergeCell ref="C11:C19"/>
    <mergeCell ref="H5:K5"/>
  </mergeCells>
  <pageMargins left="0.23622047244094488" right="0.23622047244094488" top="0.15748031496062992" bottom="0.15748031496062992" header="0.31496062992125984" footer="0.31496062992125984"/>
  <pageSetup paperSize="9" scale="65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Голембовский Александр Владимирович</dc:creator>
  <cp:lastModifiedBy>Войцева Елена Александровна</cp:lastModifiedBy>
  <cp:lastPrinted>2021-01-20T01:04:36Z</cp:lastPrinted>
  <dcterms:created xsi:type="dcterms:W3CDTF">2017-12-15T02:35:06Z</dcterms:created>
  <dcterms:modified xsi:type="dcterms:W3CDTF">2021-05-24T04:44:09Z</dcterms:modified>
</cp:coreProperties>
</file>